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heckCompatibility="1" defaultThemeVersion="124226"/>
  <bookViews>
    <workbookView xWindow="630" yWindow="600" windowWidth="27495" windowHeight="11955"/>
  </bookViews>
  <sheets>
    <sheet name="Leht1" sheetId="1" r:id="rId1"/>
    <sheet name="Leht2" sheetId="2" r:id="rId2"/>
    <sheet name="Leht3" sheetId="3" r:id="rId3"/>
  </sheets>
  <calcPr calcId="145621"/>
</workbook>
</file>

<file path=xl/calcChain.xml><?xml version="1.0" encoding="utf-8"?>
<calcChain xmlns="http://schemas.openxmlformats.org/spreadsheetml/2006/main">
  <c r="F68" i="1" l="1"/>
  <c r="E68" i="1"/>
  <c r="G67" i="1"/>
  <c r="F67" i="1"/>
  <c r="E67" i="1"/>
  <c r="D67" i="1"/>
  <c r="I67" i="1" s="1"/>
  <c r="G40" i="1"/>
  <c r="G68" i="1" s="1"/>
  <c r="F40" i="1"/>
  <c r="E40" i="1"/>
  <c r="D40" i="1"/>
  <c r="D68" i="1" s="1"/>
  <c r="M17" i="1"/>
  <c r="L17" i="1"/>
  <c r="N17" i="1" s="1"/>
  <c r="M16" i="1"/>
  <c r="L16" i="1"/>
  <c r="N16" i="1" s="1"/>
  <c r="N18" i="1" s="1"/>
  <c r="M13" i="1"/>
  <c r="L13" i="1"/>
  <c r="N13" i="1" s="1"/>
  <c r="M12" i="1"/>
  <c r="L12" i="1"/>
  <c r="M11" i="1"/>
  <c r="L11" i="1"/>
  <c r="M10" i="1"/>
  <c r="L10" i="1"/>
  <c r="M9" i="1"/>
  <c r="L9" i="1"/>
  <c r="M8" i="1"/>
  <c r="L8" i="1"/>
  <c r="M7" i="1"/>
  <c r="L7" i="1"/>
  <c r="M6" i="1"/>
  <c r="M14" i="1" s="1"/>
  <c r="M20" i="1" s="1"/>
  <c r="L6" i="1"/>
  <c r="L14" i="1" s="1"/>
  <c r="L20" i="1" l="1"/>
  <c r="N20" i="1" s="1"/>
  <c r="O20" i="1" s="1"/>
  <c r="O13" i="1"/>
  <c r="O8" i="1"/>
  <c r="O10" i="1"/>
  <c r="O12" i="1"/>
  <c r="I68" i="1"/>
  <c r="O7" i="1"/>
  <c r="O9" i="1"/>
  <c r="O11" i="1"/>
  <c r="N6" i="1"/>
  <c r="N7" i="1"/>
  <c r="N8" i="1"/>
  <c r="N9" i="1"/>
  <c r="N10" i="1"/>
  <c r="N11" i="1"/>
  <c r="N12" i="1"/>
  <c r="O6" i="1"/>
  <c r="I40" i="1"/>
  <c r="P12" i="1" l="1"/>
  <c r="Q12" i="1" s="1"/>
  <c r="R12" i="1" s="1"/>
  <c r="S12" i="1"/>
  <c r="P8" i="1"/>
  <c r="Q8" i="1" s="1"/>
  <c r="R8" i="1" s="1"/>
  <c r="P11" i="1"/>
  <c r="S11" i="1"/>
  <c r="S7" i="1"/>
  <c r="S10" i="1"/>
  <c r="S6" i="1"/>
  <c r="N14" i="1"/>
  <c r="P6" i="1"/>
  <c r="Q11" i="1"/>
  <c r="R11" i="1" s="1"/>
  <c r="O14" i="1"/>
  <c r="Q6" i="1"/>
  <c r="P9" i="1"/>
  <c r="Q9" i="1" s="1"/>
  <c r="R9" i="1" s="1"/>
  <c r="S9" i="1"/>
  <c r="R6" i="1" l="1"/>
  <c r="P13" i="1"/>
  <c r="Q13" i="1" s="1"/>
  <c r="R13" i="1" s="1"/>
  <c r="S13" i="1"/>
  <c r="P10" i="1"/>
  <c r="Q10" i="1" s="1"/>
  <c r="R10" i="1" s="1"/>
  <c r="P7" i="1"/>
  <c r="Q7" i="1" s="1"/>
  <c r="R7" i="1" s="1"/>
  <c r="S8" i="1"/>
  <c r="R14" i="1" l="1"/>
  <c r="R15" i="1" s="1"/>
  <c r="P14" i="1"/>
  <c r="Q14" i="1"/>
</calcChain>
</file>

<file path=xl/comments1.xml><?xml version="1.0" encoding="utf-8"?>
<comments xmlns="http://schemas.openxmlformats.org/spreadsheetml/2006/main">
  <authors>
    <author>Ülle Tamm</author>
  </authors>
  <commentList>
    <comment ref="O20" authorId="0">
      <text>
        <r>
          <rPr>
            <b/>
            <sz val="9"/>
            <color rgb="FF000000"/>
            <rFont val="Tahoma"/>
            <family val="2"/>
            <charset val="186"/>
          </rPr>
          <t>Ülle Tamm:</t>
        </r>
        <r>
          <rPr>
            <sz val="9"/>
            <color rgb="FF000000"/>
            <rFont val="Tahoma"/>
            <family val="2"/>
            <charset val="186"/>
          </rPr>
          <t xml:space="preserve">
kontrollkast, väärtus peab olema 0</t>
        </r>
        <r>
          <rPr>
            <sz val="9"/>
            <color rgb="FF000000"/>
            <rFont val="Tahoma"/>
            <family val="2"/>
            <charset val="186"/>
          </rPr>
          <t xml:space="preserve">
</t>
        </r>
      </text>
    </comment>
    <comment ref="I40" authorId="0">
      <text>
        <r>
          <rPr>
            <b/>
            <sz val="9"/>
            <color rgb="FF000000"/>
            <rFont val="Tahoma"/>
            <family val="2"/>
            <charset val="186"/>
          </rPr>
          <t>Ülle Tamm:</t>
        </r>
        <r>
          <rPr>
            <sz val="9"/>
            <color rgb="FF000000"/>
            <rFont val="Tahoma"/>
            <family val="2"/>
            <charset val="186"/>
          </rPr>
          <t xml:space="preserve">
kontrollkast, väärtus peab olema 0</t>
        </r>
      </text>
    </comment>
    <comment ref="I67" authorId="0">
      <text>
        <r>
          <rPr>
            <b/>
            <sz val="9"/>
            <color rgb="FF000000"/>
            <rFont val="Tahoma"/>
            <family val="2"/>
            <charset val="186"/>
          </rPr>
          <t>Ülle Tamm:</t>
        </r>
        <r>
          <rPr>
            <sz val="9"/>
            <color rgb="FF000000"/>
            <rFont val="Tahoma"/>
            <family val="2"/>
            <charset val="186"/>
          </rPr>
          <t xml:space="preserve">
kontrollkast, väärtus peab olema 0</t>
        </r>
      </text>
    </comment>
    <comment ref="I68" authorId="0">
      <text>
        <r>
          <rPr>
            <b/>
            <sz val="9"/>
            <color rgb="FF000000"/>
            <rFont val="Tahoma"/>
            <family val="2"/>
            <charset val="186"/>
          </rPr>
          <t>Ülle Tamm:</t>
        </r>
        <r>
          <rPr>
            <sz val="9"/>
            <color rgb="FF000000"/>
            <rFont val="Tahoma"/>
            <family val="2"/>
            <charset val="186"/>
          </rPr>
          <t xml:space="preserve">
kontrollkast, väärtus peab olema 0</t>
        </r>
      </text>
    </comment>
  </commentList>
</comments>
</file>

<file path=xl/sharedStrings.xml><?xml version="1.0" encoding="utf-8"?>
<sst xmlns="http://schemas.openxmlformats.org/spreadsheetml/2006/main" count="202" uniqueCount="102">
  <si>
    <t>RUUMIDE EKSPLIKATSIOON: Pikk 18a Tapa</t>
  </si>
  <si>
    <t>Ruumi nr</t>
  </si>
  <si>
    <t>Ruumi nimetus</t>
  </si>
  <si>
    <t>Suletud netopind</t>
  </si>
  <si>
    <t>Kasutus</t>
  </si>
  <si>
    <t>Kokku</t>
  </si>
  <si>
    <t>Kasulik pind (üüritav pind)</t>
  </si>
  <si>
    <t>Ühend. teede pind</t>
  </si>
  <si>
    <t>Tehn. ruumide pind</t>
  </si>
  <si>
    <t>Üürnike ainukasutuses</t>
  </si>
  <si>
    <t>Üürnike ühiskasutuses</t>
  </si>
  <si>
    <t>KOKKU üürniku üüripind</t>
  </si>
  <si>
    <t>% hoonest (ainukasutuses pinna alusel)</t>
  </si>
  <si>
    <t>I korrus</t>
  </si>
  <si>
    <t>II korrus</t>
  </si>
  <si>
    <t>KOKKU ainu-kasutuses pind</t>
  </si>
  <si>
    <t>Üürnikule jagatud korruse üldpind</t>
  </si>
  <si>
    <t>Üürnikule jagatud hoone üldpind</t>
  </si>
  <si>
    <t>KOKKU ühis-kasutuses pind</t>
  </si>
  <si>
    <t>1</t>
  </si>
  <si>
    <t>GARAAŽ</t>
  </si>
  <si>
    <t>Päästeamet</t>
  </si>
  <si>
    <t>2</t>
  </si>
  <si>
    <t>PESURUUM</t>
  </si>
  <si>
    <t>Politsei-ja Piirivalveamet</t>
  </si>
  <si>
    <t>3</t>
  </si>
  <si>
    <t>LADU</t>
  </si>
  <si>
    <t>4</t>
  </si>
  <si>
    <t>KATLARUUM</t>
  </si>
  <si>
    <t>5</t>
  </si>
  <si>
    <t>6</t>
  </si>
  <si>
    <t>RIIETUSRUUM JA TORULIFT</t>
  </si>
  <si>
    <t>7</t>
  </si>
  <si>
    <t>WC</t>
  </si>
  <si>
    <t>8</t>
  </si>
  <si>
    <t>ELEKTRI KILBIRUUM</t>
  </si>
  <si>
    <t>vakantne</t>
  </si>
  <si>
    <t>9</t>
  </si>
  <si>
    <t>ESIK</t>
  </si>
  <si>
    <t>KOKKU ainukasutuses pind</t>
  </si>
  <si>
    <t>10</t>
  </si>
  <si>
    <t>11</t>
  </si>
  <si>
    <t>TREPIHALL</t>
  </si>
  <si>
    <t>korruse üldpind</t>
  </si>
  <si>
    <t>12</t>
  </si>
  <si>
    <t>KOMANDO PEALIK</t>
  </si>
  <si>
    <t>hoone üldpind</t>
  </si>
  <si>
    <t>13</t>
  </si>
  <si>
    <t>MEESKONNA VANEM</t>
  </si>
  <si>
    <t>KOKKU üldpind</t>
  </si>
  <si>
    <t>14</t>
  </si>
  <si>
    <t>ÕPPEKLASS</t>
  </si>
  <si>
    <t>15</t>
  </si>
  <si>
    <t>TREPP</t>
  </si>
  <si>
    <t>Hoone üüritav pind KOKKU</t>
  </si>
  <si>
    <t>16</t>
  </si>
  <si>
    <t>ŠAHT</t>
  </si>
  <si>
    <t>17</t>
  </si>
  <si>
    <t>18</t>
  </si>
  <si>
    <t>19</t>
  </si>
  <si>
    <t>VESTIBÜÜL</t>
  </si>
  <si>
    <t>20</t>
  </si>
  <si>
    <t>MEENETLUSRUUM</t>
  </si>
  <si>
    <t>21</t>
  </si>
  <si>
    <t>VASTUVÕTURUUM</t>
  </si>
  <si>
    <t>22</t>
  </si>
  <si>
    <t>23</t>
  </si>
  <si>
    <t>KORIDOR</t>
  </si>
  <si>
    <t>24</t>
  </si>
  <si>
    <t>WC JA KORISTAJARUUM</t>
  </si>
  <si>
    <t>25</t>
  </si>
  <si>
    <t>26</t>
  </si>
  <si>
    <t>PUHKERUUM KÖÖGINURGAGA</t>
  </si>
  <si>
    <t>27</t>
  </si>
  <si>
    <t>28</t>
  </si>
  <si>
    <t>DUŠIRUUM</t>
  </si>
  <si>
    <t>29</t>
  </si>
  <si>
    <t>RIIETUSRUUM</t>
  </si>
  <si>
    <t>30</t>
  </si>
  <si>
    <t>31</t>
  </si>
  <si>
    <t>KINNIPEETAVATE VASTUVÕTURUUM</t>
  </si>
  <si>
    <t>32</t>
  </si>
  <si>
    <t>ARESTIKAMBER</t>
  </si>
  <si>
    <t>33</t>
  </si>
  <si>
    <t>34</t>
  </si>
  <si>
    <t>I KORRUS KOKKU</t>
  </si>
  <si>
    <t>TORULIFT</t>
  </si>
  <si>
    <t>KÖÖK</t>
  </si>
  <si>
    <t>17-1</t>
  </si>
  <si>
    <t>MAGAMISTUBA</t>
  </si>
  <si>
    <t>DUŠI EESRUUM</t>
  </si>
  <si>
    <t>LEILIRUUM</t>
  </si>
  <si>
    <t>JÕUSAAL</t>
  </si>
  <si>
    <t>NOOREMKONSTAABLID</t>
  </si>
  <si>
    <t>KRIMINAALJÄLITUSE KABINET</t>
  </si>
  <si>
    <t>KABINET</t>
  </si>
  <si>
    <t>PIIRKONNA VANEM</t>
  </si>
  <si>
    <t>ARHIIV + LADU</t>
  </si>
  <si>
    <t>VENTILATSIOONIKAMBER</t>
  </si>
  <si>
    <t>TAMBUR</t>
  </si>
  <si>
    <t>II KORRUS KOKKU</t>
  </si>
  <si>
    <t>HOONE KOKKU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</si>
</sst>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&quot; &quot;;[Red]&quot;-&quot;0.00&quot; &quot;"/>
    <numFmt numFmtId="165" formatCode="d&quot;.&quot;mmm"/>
    <numFmt numFmtId="166" formatCode="0.0"/>
    <numFmt numFmtId="167" formatCode="0.0%"/>
  </numFmts>
  <fonts count="9" x14ac:knownFonts="1">
    <font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0"/>
      <color rgb="FF000000"/>
      <name val="Arial"/>
      <family val="2"/>
      <charset val="186"/>
    </font>
    <font>
      <sz val="14"/>
      <color rgb="FF000000"/>
      <name val="Arial"/>
      <family val="2"/>
      <charset val="186"/>
    </font>
    <font>
      <b/>
      <sz val="10"/>
      <color rgb="FF000000"/>
      <name val="Arial"/>
      <family val="2"/>
      <charset val="186"/>
    </font>
    <font>
      <sz val="12"/>
      <color rgb="FF000000"/>
      <name val="Calibri"/>
      <family val="2"/>
      <charset val="186"/>
    </font>
    <font>
      <b/>
      <sz val="9"/>
      <color rgb="FF000000"/>
      <name val="Tahoma"/>
      <family val="2"/>
      <charset val="186"/>
    </font>
    <font>
      <sz val="9"/>
      <color rgb="FF000000"/>
      <name val="Tahoma"/>
      <family val="2"/>
      <charset val="186"/>
    </font>
    <font>
      <sz val="10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A9694"/>
        <bgColor rgb="FFDA9694"/>
      </patternFill>
    </fill>
  </fills>
  <borders count="32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</borders>
  <cellStyleXfs count="3">
    <xf numFmtId="0" fontId="0" fillId="0" borderId="0"/>
    <xf numFmtId="0" fontId="1" fillId="0" borderId="0" applyNumberFormat="0" applyFont="0" applyBorder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0" fontId="2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2" fillId="0" borderId="8" xfId="0" applyFont="1" applyBorder="1"/>
    <xf numFmtId="0" fontId="2" fillId="0" borderId="9" xfId="0" applyFont="1" applyBorder="1"/>
    <xf numFmtId="0" fontId="4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2" fillId="0" borderId="12" xfId="0" applyFont="1" applyBorder="1" applyAlignment="1">
      <alignment wrapText="1"/>
    </xf>
    <xf numFmtId="0" fontId="4" fillId="0" borderId="13" xfId="0" applyFont="1" applyBorder="1" applyAlignment="1">
      <alignment wrapText="1"/>
    </xf>
    <xf numFmtId="49" fontId="2" fillId="0" borderId="3" xfId="0" applyNumberFormat="1" applyFont="1" applyFill="1" applyBorder="1" applyAlignment="1">
      <alignment horizontal="center"/>
    </xf>
    <xf numFmtId="0" fontId="5" fillId="0" borderId="4" xfId="1" applyFont="1" applyFill="1" applyBorder="1" applyAlignment="1" applyProtection="1">
      <alignment horizontal="center"/>
    </xf>
    <xf numFmtId="166" fontId="5" fillId="0" borderId="4" xfId="1" applyNumberFormat="1" applyFont="1" applyFill="1" applyBorder="1" applyAlignment="1" applyProtection="1">
      <alignment horizontal="center"/>
    </xf>
    <xf numFmtId="0" fontId="2" fillId="0" borderId="5" xfId="0" applyFont="1" applyFill="1" applyBorder="1"/>
    <xf numFmtId="0" fontId="0" fillId="0" borderId="0" xfId="0" applyFill="1"/>
    <xf numFmtId="0" fontId="2" fillId="0" borderId="14" xfId="0" applyFont="1" applyFill="1" applyBorder="1"/>
    <xf numFmtId="166" fontId="0" fillId="0" borderId="14" xfId="0" applyNumberFormat="1" applyFill="1" applyBorder="1"/>
    <xf numFmtId="166" fontId="2" fillId="0" borderId="15" xfId="0" applyNumberFormat="1" applyFont="1" applyFill="1" applyBorder="1"/>
    <xf numFmtId="166" fontId="4" fillId="0" borderId="16" xfId="0" applyNumberFormat="1" applyFont="1" applyFill="1" applyBorder="1"/>
    <xf numFmtId="166" fontId="2" fillId="0" borderId="15" xfId="0" applyNumberFormat="1" applyFont="1" applyFill="1" applyBorder="1" applyAlignment="1">
      <alignment horizontal="right"/>
    </xf>
    <xf numFmtId="166" fontId="4" fillId="0" borderId="14" xfId="0" applyNumberFormat="1" applyFont="1" applyFill="1" applyBorder="1" applyAlignment="1">
      <alignment horizontal="right"/>
    </xf>
    <xf numFmtId="167" fontId="0" fillId="0" borderId="17" xfId="2" applyNumberFormat="1" applyFont="1" applyFill="1" applyBorder="1"/>
    <xf numFmtId="0" fontId="2" fillId="0" borderId="13" xfId="0" applyFont="1" applyFill="1" applyBorder="1"/>
    <xf numFmtId="166" fontId="0" fillId="0" borderId="13" xfId="0" applyNumberFormat="1" applyFill="1" applyBorder="1"/>
    <xf numFmtId="166" fontId="2" fillId="0" borderId="0" xfId="0" applyNumberFormat="1" applyFont="1" applyFill="1"/>
    <xf numFmtId="166" fontId="4" fillId="0" borderId="10" xfId="0" applyNumberFormat="1" applyFont="1" applyFill="1" applyBorder="1"/>
    <xf numFmtId="166" fontId="2" fillId="0" borderId="0" xfId="0" applyNumberFormat="1" applyFont="1" applyFill="1" applyAlignment="1">
      <alignment horizontal="right"/>
    </xf>
    <xf numFmtId="166" fontId="4" fillId="0" borderId="13" xfId="0" applyNumberFormat="1" applyFont="1" applyFill="1" applyBorder="1" applyAlignment="1">
      <alignment horizontal="right"/>
    </xf>
    <xf numFmtId="167" fontId="0" fillId="0" borderId="2" xfId="2" applyNumberFormat="1" applyFont="1" applyFill="1" applyBorder="1"/>
    <xf numFmtId="0" fontId="2" fillId="0" borderId="0" xfId="0" applyFont="1" applyFill="1" applyAlignment="1">
      <alignment horizontal="center" vertical="center" textRotation="90"/>
    </xf>
    <xf numFmtId="0" fontId="2" fillId="3" borderId="18" xfId="0" applyFont="1" applyFill="1" applyBorder="1"/>
    <xf numFmtId="166" fontId="0" fillId="3" borderId="18" xfId="0" applyNumberFormat="1" applyFill="1" applyBorder="1"/>
    <xf numFmtId="166" fontId="2" fillId="3" borderId="19" xfId="0" applyNumberFormat="1" applyFont="1" applyFill="1" applyBorder="1"/>
    <xf numFmtId="166" fontId="4" fillId="3" borderId="6" xfId="0" applyNumberFormat="1" applyFont="1" applyFill="1" applyBorder="1"/>
    <xf numFmtId="166" fontId="2" fillId="3" borderId="19" xfId="0" applyNumberFormat="1" applyFont="1" applyFill="1" applyBorder="1" applyAlignment="1">
      <alignment horizontal="right"/>
    </xf>
    <xf numFmtId="166" fontId="4" fillId="3" borderId="18" xfId="0" applyNumberFormat="1" applyFont="1" applyFill="1" applyBorder="1" applyAlignment="1">
      <alignment horizontal="right"/>
    </xf>
    <xf numFmtId="167" fontId="0" fillId="3" borderId="20" xfId="2" applyNumberFormat="1" applyFont="1" applyFill="1" applyBorder="1"/>
    <xf numFmtId="0" fontId="4" fillId="0" borderId="18" xfId="0" applyFont="1" applyBorder="1"/>
    <xf numFmtId="166" fontId="4" fillId="0" borderId="18" xfId="0" applyNumberFormat="1" applyFont="1" applyBorder="1"/>
    <xf numFmtId="166" fontId="4" fillId="0" borderId="19" xfId="0" applyNumberFormat="1" applyFont="1" applyBorder="1"/>
    <xf numFmtId="166" fontId="4" fillId="0" borderId="6" xfId="0" applyNumberFormat="1" applyFont="1" applyBorder="1"/>
    <xf numFmtId="166" fontId="4" fillId="0" borderId="19" xfId="0" applyNumberFormat="1" applyFont="1" applyBorder="1" applyAlignment="1">
      <alignment horizontal="right"/>
    </xf>
    <xf numFmtId="166" fontId="4" fillId="0" borderId="18" xfId="0" applyNumberFormat="1" applyFont="1" applyBorder="1" applyAlignment="1">
      <alignment horizontal="right"/>
    </xf>
    <xf numFmtId="166" fontId="4" fillId="0" borderId="6" xfId="0" applyNumberFormat="1" applyFont="1" applyBorder="1" applyAlignment="1">
      <alignment horizontal="right"/>
    </xf>
    <xf numFmtId="166" fontId="4" fillId="0" borderId="20" xfId="0" applyNumberFormat="1" applyFont="1" applyBorder="1"/>
    <xf numFmtId="0" fontId="2" fillId="0" borderId="0" xfId="0" applyFont="1" applyFill="1"/>
    <xf numFmtId="166" fontId="0" fillId="0" borderId="0" xfId="0" applyNumberFormat="1"/>
    <xf numFmtId="166" fontId="2" fillId="0" borderId="0" xfId="0" applyNumberFormat="1" applyFont="1" applyAlignment="1">
      <alignment horizontal="left"/>
    </xf>
    <xf numFmtId="0" fontId="0" fillId="0" borderId="14" xfId="0" applyBorder="1"/>
    <xf numFmtId="166" fontId="0" fillId="0" borderId="15" xfId="0" applyNumberFormat="1" applyBorder="1"/>
    <xf numFmtId="166" fontId="2" fillId="0" borderId="17" xfId="0" applyNumberFormat="1" applyFont="1" applyBorder="1"/>
    <xf numFmtId="166" fontId="4" fillId="0" borderId="16" xfId="0" applyNumberFormat="1" applyFont="1" applyBorder="1"/>
    <xf numFmtId="0" fontId="0" fillId="0" borderId="21" xfId="0" applyBorder="1"/>
    <xf numFmtId="166" fontId="2" fillId="0" borderId="0" xfId="0" applyNumberFormat="1" applyFont="1"/>
    <xf numFmtId="166" fontId="4" fillId="0" borderId="22" xfId="0" applyNumberFormat="1" applyFont="1" applyBorder="1"/>
    <xf numFmtId="0" fontId="4" fillId="0" borderId="18" xfId="0" applyFont="1" applyBorder="1" applyAlignment="1"/>
    <xf numFmtId="0" fontId="4" fillId="0" borderId="19" xfId="0" applyFont="1" applyBorder="1" applyAlignment="1"/>
    <xf numFmtId="0" fontId="2" fillId="0" borderId="4" xfId="0" applyFont="1" applyFill="1" applyBorder="1" applyAlignment="1">
      <alignment horizontal="center"/>
    </xf>
    <xf numFmtId="0" fontId="2" fillId="0" borderId="0" xfId="0" applyFont="1" applyFill="1" applyAlignment="1">
      <alignment horizontal="center" vertical="center"/>
    </xf>
    <xf numFmtId="166" fontId="2" fillId="0" borderId="4" xfId="0" applyNumberFormat="1" applyFont="1" applyFill="1" applyBorder="1" applyAlignment="1">
      <alignment horizontal="center"/>
    </xf>
    <xf numFmtId="166" fontId="4" fillId="0" borderId="24" xfId="0" applyNumberFormat="1" applyFont="1" applyBorder="1" applyAlignment="1">
      <alignment horizontal="center"/>
    </xf>
    <xf numFmtId="0" fontId="2" fillId="0" borderId="25" xfId="0" applyFont="1" applyBorder="1"/>
    <xf numFmtId="164" fontId="0" fillId="0" borderId="0" xfId="0" applyNumberFormat="1" applyFill="1"/>
    <xf numFmtId="49" fontId="2" fillId="0" borderId="26" xfId="0" applyNumberFormat="1" applyFont="1" applyFill="1" applyBorder="1" applyAlignment="1">
      <alignment horizontal="center"/>
    </xf>
    <xf numFmtId="0" fontId="2" fillId="0" borderId="27" xfId="0" applyFont="1" applyFill="1" applyBorder="1" applyAlignment="1">
      <alignment horizontal="center"/>
    </xf>
    <xf numFmtId="0" fontId="2" fillId="0" borderId="28" xfId="0" applyFont="1" applyFill="1" applyBorder="1"/>
    <xf numFmtId="164" fontId="8" fillId="0" borderId="0" xfId="0" applyNumberFormat="1" applyFont="1" applyFill="1"/>
    <xf numFmtId="0" fontId="2" fillId="0" borderId="0" xfId="0" applyFont="1" applyAlignment="1">
      <alignment horizontal="center" vertical="center"/>
    </xf>
    <xf numFmtId="49" fontId="2" fillId="0" borderId="3" xfId="0" applyNumberFormat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0" fillId="0" borderId="0" xfId="0" applyNumberFormat="1"/>
    <xf numFmtId="165" fontId="2" fillId="0" borderId="0" xfId="0" applyNumberFormat="1" applyFont="1" applyAlignment="1">
      <alignment horizontal="center" vertical="center"/>
    </xf>
    <xf numFmtId="164" fontId="2" fillId="0" borderId="0" xfId="0" applyNumberFormat="1" applyFont="1"/>
    <xf numFmtId="49" fontId="2" fillId="0" borderId="29" xfId="0" applyNumberFormat="1" applyFont="1" applyBorder="1" applyAlignment="1">
      <alignment horizontal="center"/>
    </xf>
    <xf numFmtId="166" fontId="4" fillId="0" borderId="30" xfId="0" applyNumberFormat="1" applyFont="1" applyBorder="1" applyAlignment="1">
      <alignment horizontal="center"/>
    </xf>
    <xf numFmtId="0" fontId="2" fillId="0" borderId="31" xfId="0" applyFont="1" applyBorder="1"/>
    <xf numFmtId="49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49" fontId="2" fillId="0" borderId="0" xfId="0" applyNumberFormat="1" applyFont="1"/>
    <xf numFmtId="0" fontId="3" fillId="0" borderId="1" xfId="0" applyFont="1" applyFill="1" applyBorder="1" applyAlignment="1">
      <alignment horizontal="center" vertical="center"/>
    </xf>
    <xf numFmtId="0" fontId="0" fillId="0" borderId="2" xfId="0" applyFill="1" applyBorder="1"/>
    <xf numFmtId="49" fontId="4" fillId="0" borderId="3" xfId="0" applyNumberFormat="1" applyFont="1" applyFill="1" applyBorder="1" applyAlignment="1">
      <alignment horizontal="center" vertical="center" textRotation="90"/>
    </xf>
    <xf numFmtId="0" fontId="4" fillId="0" borderId="4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 wrapText="1"/>
    </xf>
    <xf numFmtId="0" fontId="4" fillId="0" borderId="6" xfId="0" applyFont="1" applyFill="1" applyBorder="1" applyAlignment="1">
      <alignment horizontal="center"/>
    </xf>
    <xf numFmtId="0" fontId="4" fillId="0" borderId="6" xfId="0" applyFont="1" applyFill="1" applyBorder="1" applyAlignment="1">
      <alignment horizontal="center" vertical="top" wrapText="1"/>
    </xf>
    <xf numFmtId="0" fontId="0" fillId="0" borderId="7" xfId="0" applyFill="1" applyBorder="1" applyAlignment="1">
      <alignment horizontal="center" vertical="top" wrapText="1"/>
    </xf>
    <xf numFmtId="0" fontId="4" fillId="0" borderId="23" xfId="0" applyFont="1" applyFill="1" applyBorder="1" applyAlignment="1">
      <alignment horizontal="center" vertical="center"/>
    </xf>
  </cellXfs>
  <cellStyles count="3">
    <cellStyle name="Normaallaad" xfId="0" builtinId="0" customBuiltin="1"/>
    <cellStyle name="Normaallaad 2" xfId="1"/>
    <cellStyle name="Protsent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arkvarakomplekti Office kujundus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S93"/>
  <sheetViews>
    <sheetView tabSelected="1" workbookViewId="0"/>
  </sheetViews>
  <sheetFormatPr defaultColWidth="11.42578125" defaultRowHeight="14.45" x14ac:dyDescent="0.25"/>
  <cols>
    <col min="1" max="1" width="5.7109375" style="1" customWidth="1"/>
    <col min="2" max="2" width="8.42578125" style="2" customWidth="1"/>
    <col min="3" max="3" width="45.28515625" style="1" bestFit="1" customWidth="1"/>
    <col min="4" max="4" width="11.42578125" style="1" customWidth="1"/>
    <col min="5" max="5" width="11" style="1" customWidth="1"/>
    <col min="6" max="6" width="12.28515625" style="1" customWidth="1"/>
    <col min="7" max="7" width="15.28515625" style="1" customWidth="1"/>
    <col min="8" max="8" width="36.140625" style="3" bestFit="1" customWidth="1"/>
    <col min="9" max="9" width="15.28515625" customWidth="1"/>
    <col min="10" max="10" width="11.7109375" customWidth="1"/>
    <col min="11" max="11" width="36.140625" bestFit="1" customWidth="1"/>
    <col min="12" max="13" width="11.42578125" customWidth="1"/>
    <col min="14" max="14" width="18.42578125" customWidth="1"/>
    <col min="15" max="15" width="19.28515625" customWidth="1"/>
    <col min="16" max="16" width="20.42578125" customWidth="1"/>
    <col min="17" max="17" width="19.7109375" customWidth="1"/>
    <col min="18" max="18" width="16.140625" customWidth="1"/>
    <col min="19" max="19" width="20.140625" customWidth="1"/>
    <col min="20" max="20" width="11.42578125" customWidth="1"/>
  </cols>
  <sheetData>
    <row r="1" spans="1:19" ht="15.75" thickBot="1" x14ac:dyDescent="0.3"/>
    <row r="2" spans="1:19" ht="18" x14ac:dyDescent="0.25">
      <c r="A2" s="4"/>
      <c r="B2" s="81" t="s">
        <v>0</v>
      </c>
      <c r="C2" s="81"/>
      <c r="D2" s="81"/>
      <c r="E2" s="81"/>
      <c r="F2" s="81"/>
      <c r="G2" s="81"/>
      <c r="H2" s="81"/>
    </row>
    <row r="3" spans="1:19" ht="12.75" customHeight="1" thickBot="1" x14ac:dyDescent="0.3">
      <c r="A3" s="82"/>
      <c r="B3" s="83" t="s">
        <v>1</v>
      </c>
      <c r="C3" s="84" t="s">
        <v>2</v>
      </c>
      <c r="D3" s="84" t="s">
        <v>3</v>
      </c>
      <c r="E3" s="84"/>
      <c r="F3" s="84"/>
      <c r="G3" s="84"/>
      <c r="H3" s="85" t="s">
        <v>4</v>
      </c>
    </row>
    <row r="4" spans="1:19" ht="15.75" thickBot="1" x14ac:dyDescent="0.3">
      <c r="A4" s="82"/>
      <c r="B4" s="83"/>
      <c r="C4" s="84"/>
      <c r="D4" s="86" t="s">
        <v>5</v>
      </c>
      <c r="E4" s="87" t="s">
        <v>6</v>
      </c>
      <c r="F4" s="86" t="s">
        <v>7</v>
      </c>
      <c r="G4" s="86" t="s">
        <v>8</v>
      </c>
      <c r="H4" s="85"/>
      <c r="I4" s="5"/>
      <c r="L4" s="88" t="s">
        <v>9</v>
      </c>
      <c r="M4" s="88"/>
      <c r="N4" s="88"/>
      <c r="O4" s="89" t="s">
        <v>10</v>
      </c>
      <c r="P4" s="89"/>
      <c r="Q4" s="89"/>
      <c r="R4" s="90" t="s">
        <v>11</v>
      </c>
      <c r="S4" s="91" t="s">
        <v>12</v>
      </c>
    </row>
    <row r="5" spans="1:19" ht="27" thickBot="1" x14ac:dyDescent="0.3">
      <c r="A5" s="82"/>
      <c r="B5" s="83"/>
      <c r="C5" s="84"/>
      <c r="D5" s="86"/>
      <c r="E5" s="87"/>
      <c r="F5" s="86"/>
      <c r="G5" s="86"/>
      <c r="H5" s="85"/>
      <c r="L5" s="6" t="s">
        <v>13</v>
      </c>
      <c r="M5" s="7" t="s">
        <v>14</v>
      </c>
      <c r="N5" s="8" t="s">
        <v>15</v>
      </c>
      <c r="O5" s="9" t="s">
        <v>16</v>
      </c>
      <c r="P5" s="10" t="s">
        <v>17</v>
      </c>
      <c r="Q5" s="11" t="s">
        <v>18</v>
      </c>
      <c r="R5" s="90"/>
      <c r="S5" s="91"/>
    </row>
    <row r="6" spans="1:19" s="16" customFormat="1" ht="15.75" x14ac:dyDescent="0.25">
      <c r="A6" s="82"/>
      <c r="B6" s="12" t="s">
        <v>19</v>
      </c>
      <c r="C6" s="13" t="s">
        <v>20</v>
      </c>
      <c r="D6" s="14">
        <v>310.39999999999998</v>
      </c>
      <c r="E6" s="14">
        <v>310.39999999999998</v>
      </c>
      <c r="F6" s="14"/>
      <c r="G6" s="14"/>
      <c r="H6" s="15" t="s">
        <v>21</v>
      </c>
      <c r="K6" s="17" t="s">
        <v>21</v>
      </c>
      <c r="L6" s="18">
        <f t="shared" ref="L6:L13" si="0">SUMIFS($E$6:$E$39,$H$6:$H$39,K6)</f>
        <v>477.5</v>
      </c>
      <c r="M6" s="19">
        <f t="shared" ref="M6:M13" si="1">SUMIFS($E$41:$E$66,$H$41:$H$66,K6)</f>
        <v>172.80000000000004</v>
      </c>
      <c r="N6" s="20">
        <f t="shared" ref="N6:N13" si="2">SUM(L6:M6)</f>
        <v>650.30000000000007</v>
      </c>
      <c r="O6" s="21">
        <f t="shared" ref="O6:O13" si="3">L6/$L$14*L$16+M6/$M$14*$M$16</f>
        <v>0</v>
      </c>
      <c r="P6" s="21">
        <f t="shared" ref="P6:P13" si="4">N6/$N$14*N$17</f>
        <v>0</v>
      </c>
      <c r="Q6" s="22">
        <f t="shared" ref="Q6:Q13" si="5">SUM(O6:P6)</f>
        <v>0</v>
      </c>
      <c r="R6" s="20">
        <f t="shared" ref="R6:R13" si="6">N6+Q6</f>
        <v>650.30000000000007</v>
      </c>
      <c r="S6" s="23">
        <f t="shared" ref="S6:S13" si="7">N6/$N$14</f>
        <v>0.67214470284237726</v>
      </c>
    </row>
    <row r="7" spans="1:19" s="16" customFormat="1" ht="15.75" x14ac:dyDescent="0.25">
      <c r="A7" s="82"/>
      <c r="B7" s="12" t="s">
        <v>22</v>
      </c>
      <c r="C7" s="13" t="s">
        <v>23</v>
      </c>
      <c r="D7" s="14">
        <v>40.799999999999997</v>
      </c>
      <c r="E7" s="14">
        <v>40.799999999999997</v>
      </c>
      <c r="F7" s="14"/>
      <c r="G7" s="14"/>
      <c r="H7" s="15" t="s">
        <v>21</v>
      </c>
      <c r="K7" s="24" t="s">
        <v>24</v>
      </c>
      <c r="L7" s="25">
        <f t="shared" si="0"/>
        <v>195.5</v>
      </c>
      <c r="M7" s="26">
        <f t="shared" si="1"/>
        <v>121.70000000000002</v>
      </c>
      <c r="N7" s="27">
        <f t="shared" si="2"/>
        <v>317.20000000000005</v>
      </c>
      <c r="O7" s="28">
        <f t="shared" si="3"/>
        <v>0</v>
      </c>
      <c r="P7" s="28">
        <f t="shared" si="4"/>
        <v>0</v>
      </c>
      <c r="Q7" s="29">
        <f t="shared" si="5"/>
        <v>0</v>
      </c>
      <c r="R7" s="27">
        <f t="shared" si="6"/>
        <v>317.20000000000005</v>
      </c>
      <c r="S7" s="30">
        <f t="shared" si="7"/>
        <v>0.32785529715762274</v>
      </c>
    </row>
    <row r="8" spans="1:19" s="16" customFormat="1" ht="15.75" x14ac:dyDescent="0.25">
      <c r="A8" s="31"/>
      <c r="B8" s="12" t="s">
        <v>25</v>
      </c>
      <c r="C8" s="13" t="s">
        <v>26</v>
      </c>
      <c r="D8" s="14">
        <v>8.4</v>
      </c>
      <c r="E8" s="14">
        <v>8.4</v>
      </c>
      <c r="F8" s="14"/>
      <c r="G8" s="14"/>
      <c r="H8" s="15" t="s">
        <v>21</v>
      </c>
      <c r="K8" s="24"/>
      <c r="L8" s="25">
        <f t="shared" si="0"/>
        <v>0</v>
      </c>
      <c r="M8" s="26">
        <f t="shared" si="1"/>
        <v>0</v>
      </c>
      <c r="N8" s="27">
        <f t="shared" si="2"/>
        <v>0</v>
      </c>
      <c r="O8" s="28">
        <f t="shared" si="3"/>
        <v>0</v>
      </c>
      <c r="P8" s="28">
        <f t="shared" si="4"/>
        <v>0</v>
      </c>
      <c r="Q8" s="29">
        <f t="shared" si="5"/>
        <v>0</v>
      </c>
      <c r="R8" s="27">
        <f t="shared" si="6"/>
        <v>0</v>
      </c>
      <c r="S8" s="30">
        <f t="shared" si="7"/>
        <v>0</v>
      </c>
    </row>
    <row r="9" spans="1:19" s="16" customFormat="1" ht="15.75" x14ac:dyDescent="0.25">
      <c r="A9" s="82"/>
      <c r="B9" s="12" t="s">
        <v>27</v>
      </c>
      <c r="C9" s="13" t="s">
        <v>28</v>
      </c>
      <c r="D9" s="14">
        <v>9.1999999999999993</v>
      </c>
      <c r="E9" s="14"/>
      <c r="F9" s="14"/>
      <c r="G9" s="14">
        <v>9.1999999999999993</v>
      </c>
      <c r="H9" s="15" t="s">
        <v>21</v>
      </c>
      <c r="K9" s="24"/>
      <c r="L9" s="25">
        <f t="shared" si="0"/>
        <v>0</v>
      </c>
      <c r="M9" s="26">
        <f t="shared" si="1"/>
        <v>0</v>
      </c>
      <c r="N9" s="27">
        <f t="shared" si="2"/>
        <v>0</v>
      </c>
      <c r="O9" s="28">
        <f t="shared" si="3"/>
        <v>0</v>
      </c>
      <c r="P9" s="28">
        <f t="shared" si="4"/>
        <v>0</v>
      </c>
      <c r="Q9" s="29">
        <f t="shared" si="5"/>
        <v>0</v>
      </c>
      <c r="R9" s="27">
        <f t="shared" si="6"/>
        <v>0</v>
      </c>
      <c r="S9" s="30">
        <f t="shared" si="7"/>
        <v>0</v>
      </c>
    </row>
    <row r="10" spans="1:19" s="16" customFormat="1" ht="15.75" x14ac:dyDescent="0.25">
      <c r="A10" s="82"/>
      <c r="B10" s="12" t="s">
        <v>29</v>
      </c>
      <c r="C10" s="13" t="s">
        <v>26</v>
      </c>
      <c r="D10" s="14">
        <v>19.899999999999999</v>
      </c>
      <c r="E10" s="14">
        <v>19.899999999999999</v>
      </c>
      <c r="F10" s="14"/>
      <c r="G10" s="14"/>
      <c r="H10" s="15" t="s">
        <v>21</v>
      </c>
      <c r="K10" s="24"/>
      <c r="L10" s="25">
        <f t="shared" si="0"/>
        <v>0</v>
      </c>
      <c r="M10" s="26">
        <f t="shared" si="1"/>
        <v>0</v>
      </c>
      <c r="N10" s="27">
        <f t="shared" si="2"/>
        <v>0</v>
      </c>
      <c r="O10" s="28">
        <f t="shared" si="3"/>
        <v>0</v>
      </c>
      <c r="P10" s="28">
        <f t="shared" si="4"/>
        <v>0</v>
      </c>
      <c r="Q10" s="29">
        <f t="shared" si="5"/>
        <v>0</v>
      </c>
      <c r="R10" s="27">
        <f t="shared" si="6"/>
        <v>0</v>
      </c>
      <c r="S10" s="30">
        <f t="shared" si="7"/>
        <v>0</v>
      </c>
    </row>
    <row r="11" spans="1:19" s="16" customFormat="1" ht="15.75" x14ac:dyDescent="0.25">
      <c r="A11" s="82"/>
      <c r="B11" s="12" t="s">
        <v>30</v>
      </c>
      <c r="C11" s="13" t="s">
        <v>31</v>
      </c>
      <c r="D11" s="14">
        <v>22.1</v>
      </c>
      <c r="E11" s="14">
        <v>22.1</v>
      </c>
      <c r="F11" s="14"/>
      <c r="G11" s="14"/>
      <c r="H11" s="15" t="s">
        <v>21</v>
      </c>
      <c r="K11" s="24"/>
      <c r="L11" s="25">
        <f t="shared" si="0"/>
        <v>0</v>
      </c>
      <c r="M11" s="26">
        <f t="shared" si="1"/>
        <v>0</v>
      </c>
      <c r="N11" s="27">
        <f t="shared" si="2"/>
        <v>0</v>
      </c>
      <c r="O11" s="28">
        <f t="shared" si="3"/>
        <v>0</v>
      </c>
      <c r="P11" s="28">
        <f t="shared" si="4"/>
        <v>0</v>
      </c>
      <c r="Q11" s="29">
        <f t="shared" si="5"/>
        <v>0</v>
      </c>
      <c r="R11" s="27">
        <f t="shared" si="6"/>
        <v>0</v>
      </c>
      <c r="S11" s="30">
        <f t="shared" si="7"/>
        <v>0</v>
      </c>
    </row>
    <row r="12" spans="1:19" s="16" customFormat="1" ht="16.5" thickBot="1" x14ac:dyDescent="0.3">
      <c r="A12" s="82"/>
      <c r="B12" s="12" t="s">
        <v>32</v>
      </c>
      <c r="C12" s="13" t="s">
        <v>33</v>
      </c>
      <c r="D12" s="14">
        <v>2.6</v>
      </c>
      <c r="E12" s="14">
        <v>2.6</v>
      </c>
      <c r="F12" s="14"/>
      <c r="G12" s="14"/>
      <c r="H12" s="15" t="s">
        <v>21</v>
      </c>
      <c r="K12" s="24"/>
      <c r="L12" s="25">
        <f t="shared" si="0"/>
        <v>0</v>
      </c>
      <c r="M12" s="26">
        <f t="shared" si="1"/>
        <v>0</v>
      </c>
      <c r="N12" s="27">
        <f t="shared" si="2"/>
        <v>0</v>
      </c>
      <c r="O12" s="28">
        <f t="shared" si="3"/>
        <v>0</v>
      </c>
      <c r="P12" s="28">
        <f t="shared" si="4"/>
        <v>0</v>
      </c>
      <c r="Q12" s="29">
        <f t="shared" si="5"/>
        <v>0</v>
      </c>
      <c r="R12" s="27">
        <f t="shared" si="6"/>
        <v>0</v>
      </c>
      <c r="S12" s="30">
        <f t="shared" si="7"/>
        <v>0</v>
      </c>
    </row>
    <row r="13" spans="1:19" s="16" customFormat="1" ht="16.5" thickBot="1" x14ac:dyDescent="0.3">
      <c r="A13" s="82"/>
      <c r="B13" s="12" t="s">
        <v>34</v>
      </c>
      <c r="C13" s="13" t="s">
        <v>35</v>
      </c>
      <c r="D13" s="14">
        <v>4.7</v>
      </c>
      <c r="E13" s="14"/>
      <c r="F13" s="14"/>
      <c r="G13" s="14">
        <v>4.7</v>
      </c>
      <c r="H13" s="15" t="s">
        <v>21</v>
      </c>
      <c r="K13" s="32" t="s">
        <v>36</v>
      </c>
      <c r="L13" s="33">
        <f t="shared" si="0"/>
        <v>0</v>
      </c>
      <c r="M13" s="34">
        <f t="shared" si="1"/>
        <v>0</v>
      </c>
      <c r="N13" s="35">
        <f t="shared" si="2"/>
        <v>0</v>
      </c>
      <c r="O13" s="36">
        <f t="shared" si="3"/>
        <v>0</v>
      </c>
      <c r="P13" s="36">
        <f t="shared" si="4"/>
        <v>0</v>
      </c>
      <c r="Q13" s="37">
        <f t="shared" si="5"/>
        <v>0</v>
      </c>
      <c r="R13" s="35">
        <f t="shared" si="6"/>
        <v>0</v>
      </c>
      <c r="S13" s="38">
        <f t="shared" si="7"/>
        <v>0</v>
      </c>
    </row>
    <row r="14" spans="1:19" s="16" customFormat="1" ht="16.5" thickBot="1" x14ac:dyDescent="0.3">
      <c r="A14" s="82"/>
      <c r="B14" s="12" t="s">
        <v>37</v>
      </c>
      <c r="C14" s="13" t="s">
        <v>38</v>
      </c>
      <c r="D14" s="14">
        <v>2</v>
      </c>
      <c r="E14" s="14">
        <v>2</v>
      </c>
      <c r="F14" s="14"/>
      <c r="G14" s="14"/>
      <c r="H14" s="15" t="s">
        <v>21</v>
      </c>
      <c r="K14" s="39" t="s">
        <v>39</v>
      </c>
      <c r="L14" s="40">
        <f t="shared" ref="L14:R14" si="8">SUM(L6:L13)</f>
        <v>673</v>
      </c>
      <c r="M14" s="41">
        <f t="shared" si="8"/>
        <v>294.50000000000006</v>
      </c>
      <c r="N14" s="42">
        <f t="shared" si="8"/>
        <v>967.50000000000011</v>
      </c>
      <c r="O14" s="41">
        <f t="shared" si="8"/>
        <v>0</v>
      </c>
      <c r="P14" s="43">
        <f t="shared" si="8"/>
        <v>0</v>
      </c>
      <c r="Q14" s="44">
        <f t="shared" si="8"/>
        <v>0</v>
      </c>
      <c r="R14" s="45">
        <f t="shared" si="8"/>
        <v>967.50000000000011</v>
      </c>
      <c r="S14" s="46"/>
    </row>
    <row r="15" spans="1:19" s="16" customFormat="1" ht="16.5" thickBot="1" x14ac:dyDescent="0.3">
      <c r="A15" s="82"/>
      <c r="B15" s="12" t="s">
        <v>40</v>
      </c>
      <c r="C15" s="13" t="s">
        <v>33</v>
      </c>
      <c r="D15" s="14">
        <v>2.1</v>
      </c>
      <c r="E15" s="14">
        <v>2.1</v>
      </c>
      <c r="F15" s="14"/>
      <c r="G15" s="14"/>
      <c r="H15" s="15" t="s">
        <v>21</v>
      </c>
      <c r="I15" s="47"/>
      <c r="K15"/>
      <c r="L15"/>
      <c r="M15"/>
      <c r="N15" s="48"/>
      <c r="O15"/>
      <c r="P15"/>
      <c r="Q15"/>
      <c r="R15" s="48">
        <f>E68-R14</f>
        <v>0</v>
      </c>
      <c r="S15" s="49"/>
    </row>
    <row r="16" spans="1:19" s="16" customFormat="1" ht="15.75" x14ac:dyDescent="0.25">
      <c r="A16" s="82"/>
      <c r="B16" s="12" t="s">
        <v>41</v>
      </c>
      <c r="C16" s="13" t="s">
        <v>42</v>
      </c>
      <c r="D16" s="14">
        <v>12.7</v>
      </c>
      <c r="E16" s="14">
        <v>12.7</v>
      </c>
      <c r="F16" s="14"/>
      <c r="G16" s="14"/>
      <c r="H16" s="15" t="s">
        <v>21</v>
      </c>
      <c r="I16" s="47"/>
      <c r="K16" s="50" t="s">
        <v>43</v>
      </c>
      <c r="L16" s="51">
        <f>SUMIFS($E$6:$E$39,$H$6:$H$39,$K16)</f>
        <v>0</v>
      </c>
      <c r="M16" s="52">
        <f>SUMIFS($E$41:$E$66,$H$41:$H$66,K16)</f>
        <v>0</v>
      </c>
      <c r="N16" s="53">
        <f>SUM(L16:M16)</f>
        <v>0</v>
      </c>
      <c r="O16" s="48"/>
      <c r="P16"/>
      <c r="Q16"/>
      <c r="R16"/>
      <c r="S16"/>
    </row>
    <row r="17" spans="1:19" s="16" customFormat="1" ht="16.5" thickBot="1" x14ac:dyDescent="0.3">
      <c r="A17" s="31"/>
      <c r="B17" s="12" t="s">
        <v>44</v>
      </c>
      <c r="C17" s="13" t="s">
        <v>45</v>
      </c>
      <c r="D17" s="14">
        <v>14.4</v>
      </c>
      <c r="E17" s="14">
        <v>14.4</v>
      </c>
      <c r="F17" s="14"/>
      <c r="G17" s="14"/>
      <c r="H17" s="15" t="s">
        <v>21</v>
      </c>
      <c r="K17" s="54" t="s">
        <v>46</v>
      </c>
      <c r="L17" s="48">
        <f>SUMIFS($E$6:$E$39,$H$6:$H$39,K17)</f>
        <v>0</v>
      </c>
      <c r="M17" s="55">
        <f>SUMIFS($E$41:$E$66,$H$41:$H$66,K17)</f>
        <v>0</v>
      </c>
      <c r="N17" s="56">
        <f>SUM(L17:M17)</f>
        <v>0</v>
      </c>
      <c r="O17"/>
      <c r="P17"/>
      <c r="Q17"/>
      <c r="R17"/>
      <c r="S17"/>
    </row>
    <row r="18" spans="1:19" s="16" customFormat="1" ht="16.5" thickBot="1" x14ac:dyDescent="0.3">
      <c r="A18" s="31"/>
      <c r="B18" s="12" t="s">
        <v>47</v>
      </c>
      <c r="C18" s="13" t="s">
        <v>48</v>
      </c>
      <c r="D18" s="14">
        <v>13.6</v>
      </c>
      <c r="E18" s="14">
        <v>13.6</v>
      </c>
      <c r="F18" s="14"/>
      <c r="G18" s="14"/>
      <c r="H18" s="15" t="s">
        <v>21</v>
      </c>
      <c r="K18" s="57" t="s">
        <v>49</v>
      </c>
      <c r="L18" s="58"/>
      <c r="M18" s="58"/>
      <c r="N18" s="56">
        <f>SUM(N16:N17)</f>
        <v>0</v>
      </c>
      <c r="O18"/>
      <c r="P18"/>
      <c r="Q18"/>
      <c r="R18"/>
      <c r="S18"/>
    </row>
    <row r="19" spans="1:19" s="16" customFormat="1" ht="15.75" x14ac:dyDescent="0.25">
      <c r="A19" s="31"/>
      <c r="B19" s="12" t="s">
        <v>50</v>
      </c>
      <c r="C19" s="13" t="s">
        <v>51</v>
      </c>
      <c r="D19" s="14">
        <v>28.5</v>
      </c>
      <c r="E19" s="14">
        <v>28.5</v>
      </c>
      <c r="F19" s="14"/>
      <c r="G19" s="14"/>
      <c r="H19" s="15" t="s">
        <v>21</v>
      </c>
      <c r="K19"/>
      <c r="L19"/>
      <c r="M19"/>
      <c r="N19"/>
      <c r="O19"/>
      <c r="P19"/>
      <c r="Q19"/>
      <c r="R19"/>
      <c r="S19"/>
    </row>
    <row r="20" spans="1:19" s="16" customFormat="1" ht="15.75" x14ac:dyDescent="0.25">
      <c r="A20" s="31"/>
      <c r="B20" s="12" t="s">
        <v>52</v>
      </c>
      <c r="C20" s="13" t="s">
        <v>53</v>
      </c>
      <c r="D20" s="14">
        <v>2.7</v>
      </c>
      <c r="E20" s="14"/>
      <c r="F20" s="14">
        <v>2.7</v>
      </c>
      <c r="G20" s="14"/>
      <c r="H20" s="15" t="s">
        <v>21</v>
      </c>
      <c r="K20" s="3" t="s">
        <v>54</v>
      </c>
      <c r="L20" s="48">
        <f>L14+L16+L17</f>
        <v>673</v>
      </c>
      <c r="M20" s="48">
        <f>M14+M16+M17</f>
        <v>294.50000000000006</v>
      </c>
      <c r="N20" s="48">
        <f>L20+M20</f>
        <v>967.5</v>
      </c>
      <c r="O20" s="48">
        <f>N20-E68</f>
        <v>0</v>
      </c>
      <c r="P20" s="3"/>
      <c r="Q20"/>
      <c r="R20"/>
      <c r="S20"/>
    </row>
    <row r="21" spans="1:19" s="16" customFormat="1" ht="15.75" x14ac:dyDescent="0.25">
      <c r="A21" s="31"/>
      <c r="B21" s="12" t="s">
        <v>55</v>
      </c>
      <c r="C21" s="13" t="s">
        <v>56</v>
      </c>
      <c r="D21" s="14">
        <v>1.1000000000000001</v>
      </c>
      <c r="E21" s="14"/>
      <c r="F21" s="14">
        <v>1.1000000000000001</v>
      </c>
      <c r="G21" s="59"/>
      <c r="H21" s="15" t="s">
        <v>21</v>
      </c>
      <c r="K21"/>
      <c r="L21"/>
      <c r="M21"/>
      <c r="N21"/>
      <c r="O21"/>
      <c r="P21"/>
      <c r="Q21"/>
      <c r="R21"/>
      <c r="S21"/>
    </row>
    <row r="22" spans="1:19" s="16" customFormat="1" ht="15.75" x14ac:dyDescent="0.25">
      <c r="A22" s="31"/>
      <c r="B22" s="12" t="s">
        <v>57</v>
      </c>
      <c r="C22" s="13" t="s">
        <v>20</v>
      </c>
      <c r="D22" s="14">
        <v>45.3</v>
      </c>
      <c r="E22" s="14">
        <v>45.3</v>
      </c>
      <c r="F22" s="14"/>
      <c r="G22" s="59"/>
      <c r="H22" s="15" t="s">
        <v>24</v>
      </c>
      <c r="K22"/>
      <c r="L22"/>
      <c r="M22"/>
      <c r="N22"/>
      <c r="O22"/>
      <c r="P22"/>
      <c r="Q22"/>
      <c r="R22"/>
      <c r="S22"/>
    </row>
    <row r="23" spans="1:19" s="16" customFormat="1" ht="15.75" x14ac:dyDescent="0.25">
      <c r="A23" s="31"/>
      <c r="B23" s="12" t="s">
        <v>58</v>
      </c>
      <c r="C23" s="13" t="s">
        <v>38</v>
      </c>
      <c r="D23" s="14">
        <v>2.4</v>
      </c>
      <c r="E23" s="14">
        <v>2.4</v>
      </c>
      <c r="F23" s="14"/>
      <c r="G23" s="59"/>
      <c r="H23" s="15" t="s">
        <v>24</v>
      </c>
      <c r="K23"/>
      <c r="L23"/>
      <c r="M23"/>
      <c r="N23"/>
      <c r="O23"/>
      <c r="P23"/>
      <c r="Q23"/>
      <c r="R23"/>
      <c r="S23"/>
    </row>
    <row r="24" spans="1:19" s="16" customFormat="1" ht="15.75" x14ac:dyDescent="0.25">
      <c r="A24" s="31"/>
      <c r="B24" s="12" t="s">
        <v>59</v>
      </c>
      <c r="C24" s="13" t="s">
        <v>60</v>
      </c>
      <c r="D24" s="14">
        <v>18.2</v>
      </c>
      <c r="E24" s="14">
        <v>18.2</v>
      </c>
      <c r="F24" s="14"/>
      <c r="G24" s="59"/>
      <c r="H24" s="15" t="s">
        <v>24</v>
      </c>
      <c r="K24"/>
      <c r="L24"/>
      <c r="M24"/>
      <c r="N24"/>
      <c r="O24"/>
      <c r="P24"/>
      <c r="Q24"/>
      <c r="R24"/>
      <c r="S24"/>
    </row>
    <row r="25" spans="1:19" s="16" customFormat="1" ht="15.75" x14ac:dyDescent="0.25">
      <c r="A25" s="31"/>
      <c r="B25" s="12" t="s">
        <v>61</v>
      </c>
      <c r="C25" s="13" t="s">
        <v>62</v>
      </c>
      <c r="D25" s="14">
        <v>21.6</v>
      </c>
      <c r="E25" s="14">
        <v>21.6</v>
      </c>
      <c r="F25" s="14"/>
      <c r="G25" s="59"/>
      <c r="H25" s="15" t="s">
        <v>24</v>
      </c>
      <c r="K25"/>
      <c r="L25"/>
      <c r="M25"/>
      <c r="N25"/>
      <c r="O25"/>
      <c r="P25"/>
      <c r="Q25"/>
      <c r="R25"/>
      <c r="S25"/>
    </row>
    <row r="26" spans="1:19" s="16" customFormat="1" ht="15.75" x14ac:dyDescent="0.25">
      <c r="A26" s="31"/>
      <c r="B26" s="12" t="s">
        <v>63</v>
      </c>
      <c r="C26" s="13" t="s">
        <v>64</v>
      </c>
      <c r="D26" s="14">
        <v>11.7</v>
      </c>
      <c r="E26" s="14">
        <v>11.7</v>
      </c>
      <c r="F26" s="14"/>
      <c r="G26" s="59"/>
      <c r="H26" s="15" t="s">
        <v>24</v>
      </c>
      <c r="K26"/>
      <c r="L26"/>
      <c r="M26"/>
      <c r="N26"/>
      <c r="O26"/>
      <c r="P26"/>
      <c r="Q26"/>
      <c r="R26"/>
      <c r="S26"/>
    </row>
    <row r="27" spans="1:19" s="16" customFormat="1" ht="15.75" x14ac:dyDescent="0.25">
      <c r="A27" s="31"/>
      <c r="B27" s="12" t="s">
        <v>65</v>
      </c>
      <c r="C27" s="13" t="s">
        <v>26</v>
      </c>
      <c r="D27" s="14">
        <v>7.9</v>
      </c>
      <c r="E27" s="14">
        <v>7.9</v>
      </c>
      <c r="F27" s="14"/>
      <c r="G27" s="59"/>
      <c r="H27" s="15" t="s">
        <v>24</v>
      </c>
      <c r="K27"/>
      <c r="L27"/>
      <c r="M27"/>
      <c r="N27"/>
      <c r="O27"/>
      <c r="P27"/>
      <c r="Q27"/>
      <c r="R27"/>
      <c r="S27"/>
    </row>
    <row r="28" spans="1:19" s="16" customFormat="1" ht="15.75" x14ac:dyDescent="0.25">
      <c r="A28" s="31"/>
      <c r="B28" s="12" t="s">
        <v>66</v>
      </c>
      <c r="C28" s="13" t="s">
        <v>67</v>
      </c>
      <c r="D28" s="14">
        <v>12.3</v>
      </c>
      <c r="E28" s="14">
        <v>12.3</v>
      </c>
      <c r="F28" s="14"/>
      <c r="G28" s="59"/>
      <c r="H28" s="15" t="s">
        <v>24</v>
      </c>
      <c r="K28"/>
      <c r="L28"/>
      <c r="M28"/>
      <c r="N28"/>
      <c r="O28"/>
      <c r="P28"/>
      <c r="Q28"/>
      <c r="R28"/>
      <c r="S28"/>
    </row>
    <row r="29" spans="1:19" s="16" customFormat="1" ht="15.75" x14ac:dyDescent="0.25">
      <c r="A29" s="31"/>
      <c r="B29" s="12" t="s">
        <v>68</v>
      </c>
      <c r="C29" s="13" t="s">
        <v>69</v>
      </c>
      <c r="D29" s="14">
        <v>5.8</v>
      </c>
      <c r="E29" s="14">
        <v>5.8</v>
      </c>
      <c r="F29" s="14"/>
      <c r="G29" s="59"/>
      <c r="H29" s="15" t="s">
        <v>24</v>
      </c>
      <c r="K29"/>
      <c r="L29"/>
      <c r="M29"/>
      <c r="N29"/>
      <c r="O29"/>
      <c r="P29"/>
      <c r="Q29"/>
      <c r="R29"/>
      <c r="S29"/>
    </row>
    <row r="30" spans="1:19" s="16" customFormat="1" ht="15.75" x14ac:dyDescent="0.25">
      <c r="A30" s="31"/>
      <c r="B30" s="12" t="s">
        <v>70</v>
      </c>
      <c r="C30" s="13" t="s">
        <v>38</v>
      </c>
      <c r="D30" s="14">
        <v>1.3</v>
      </c>
      <c r="E30" s="14">
        <v>1.3</v>
      </c>
      <c r="F30" s="14"/>
      <c r="G30" s="59"/>
      <c r="H30" s="15" t="s">
        <v>24</v>
      </c>
      <c r="K30"/>
      <c r="L30"/>
      <c r="M30"/>
      <c r="N30"/>
      <c r="O30"/>
      <c r="P30"/>
      <c r="Q30"/>
      <c r="R30"/>
      <c r="S30"/>
    </row>
    <row r="31" spans="1:19" s="16" customFormat="1" ht="15.75" x14ac:dyDescent="0.25">
      <c r="A31" s="31"/>
      <c r="B31" s="12" t="s">
        <v>71</v>
      </c>
      <c r="C31" s="13" t="s">
        <v>72</v>
      </c>
      <c r="D31" s="14">
        <v>16.399999999999999</v>
      </c>
      <c r="E31" s="14">
        <v>16.399999999999999</v>
      </c>
      <c r="F31" s="14"/>
      <c r="G31" s="59"/>
      <c r="H31" s="15" t="s">
        <v>24</v>
      </c>
      <c r="K31"/>
      <c r="L31"/>
      <c r="M31"/>
      <c r="N31"/>
      <c r="O31"/>
      <c r="P31"/>
      <c r="Q31"/>
      <c r="R31"/>
      <c r="S31"/>
    </row>
    <row r="32" spans="1:19" s="16" customFormat="1" ht="15.75" x14ac:dyDescent="0.25">
      <c r="A32" s="31"/>
      <c r="B32" s="12" t="s">
        <v>73</v>
      </c>
      <c r="C32" s="13" t="s">
        <v>33</v>
      </c>
      <c r="D32" s="14">
        <v>3</v>
      </c>
      <c r="E32" s="14">
        <v>3</v>
      </c>
      <c r="F32" s="14"/>
      <c r="G32" s="59"/>
      <c r="H32" s="15" t="s">
        <v>24</v>
      </c>
      <c r="K32"/>
      <c r="L32"/>
      <c r="M32"/>
      <c r="N32"/>
      <c r="O32"/>
      <c r="P32"/>
      <c r="Q32"/>
      <c r="R32"/>
      <c r="S32"/>
    </row>
    <row r="33" spans="1:19" s="16" customFormat="1" ht="15.75" x14ac:dyDescent="0.25">
      <c r="A33" s="31"/>
      <c r="B33" s="12" t="s">
        <v>74</v>
      </c>
      <c r="C33" s="13" t="s">
        <v>75</v>
      </c>
      <c r="D33" s="14">
        <v>6.4</v>
      </c>
      <c r="E33" s="14">
        <v>6.4</v>
      </c>
      <c r="F33" s="14"/>
      <c r="G33" s="59"/>
      <c r="H33" s="15" t="s">
        <v>24</v>
      </c>
      <c r="K33"/>
      <c r="L33"/>
      <c r="M33"/>
      <c r="N33"/>
      <c r="O33"/>
      <c r="P33"/>
      <c r="Q33"/>
      <c r="R33"/>
      <c r="S33"/>
    </row>
    <row r="34" spans="1:19" s="16" customFormat="1" ht="15.75" x14ac:dyDescent="0.25">
      <c r="A34" s="31"/>
      <c r="B34" s="12" t="s">
        <v>76</v>
      </c>
      <c r="C34" s="13" t="s">
        <v>77</v>
      </c>
      <c r="D34" s="14">
        <v>14.5</v>
      </c>
      <c r="E34" s="14">
        <v>14.5</v>
      </c>
      <c r="F34" s="14"/>
      <c r="G34" s="59"/>
      <c r="H34" s="15" t="s">
        <v>24</v>
      </c>
      <c r="K34"/>
      <c r="L34"/>
      <c r="M34"/>
      <c r="N34"/>
      <c r="O34"/>
      <c r="P34"/>
      <c r="Q34"/>
      <c r="R34"/>
      <c r="S34"/>
    </row>
    <row r="35" spans="1:19" s="16" customFormat="1" ht="15.75" x14ac:dyDescent="0.25">
      <c r="A35" s="31"/>
      <c r="B35" s="12" t="s">
        <v>78</v>
      </c>
      <c r="C35" s="13" t="s">
        <v>67</v>
      </c>
      <c r="D35" s="14">
        <v>10.4</v>
      </c>
      <c r="E35" s="14">
        <v>10.4</v>
      </c>
      <c r="F35" s="14"/>
      <c r="G35" s="59"/>
      <c r="H35" s="15" t="s">
        <v>24</v>
      </c>
      <c r="K35"/>
      <c r="L35"/>
      <c r="M35"/>
      <c r="N35"/>
      <c r="O35"/>
      <c r="P35"/>
      <c r="Q35"/>
      <c r="R35"/>
      <c r="S35"/>
    </row>
    <row r="36" spans="1:19" s="16" customFormat="1" ht="15.75" x14ac:dyDescent="0.25">
      <c r="A36" s="31"/>
      <c r="B36" s="12" t="s">
        <v>79</v>
      </c>
      <c r="C36" s="13" t="s">
        <v>80</v>
      </c>
      <c r="D36" s="14">
        <v>10</v>
      </c>
      <c r="E36" s="14">
        <v>10</v>
      </c>
      <c r="F36" s="14"/>
      <c r="G36" s="59"/>
      <c r="H36" s="15" t="s">
        <v>24</v>
      </c>
      <c r="K36"/>
      <c r="L36"/>
      <c r="M36"/>
      <c r="N36"/>
      <c r="O36"/>
      <c r="P36"/>
      <c r="Q36"/>
      <c r="R36"/>
      <c r="S36"/>
    </row>
    <row r="37" spans="1:19" s="16" customFormat="1" ht="15.75" x14ac:dyDescent="0.25">
      <c r="A37" s="31"/>
      <c r="B37" s="12" t="s">
        <v>81</v>
      </c>
      <c r="C37" s="13" t="s">
        <v>82</v>
      </c>
      <c r="D37" s="14">
        <v>4.2</v>
      </c>
      <c r="E37" s="14">
        <v>4.2</v>
      </c>
      <c r="F37" s="14"/>
      <c r="G37" s="59"/>
      <c r="H37" s="15" t="s">
        <v>24</v>
      </c>
      <c r="K37"/>
      <c r="L37"/>
      <c r="M37"/>
      <c r="N37"/>
      <c r="O37"/>
      <c r="P37"/>
      <c r="Q37"/>
      <c r="R37"/>
      <c r="S37"/>
    </row>
    <row r="38" spans="1:19" s="16" customFormat="1" ht="15.75" x14ac:dyDescent="0.25">
      <c r="A38" s="60"/>
      <c r="B38" s="12" t="s">
        <v>83</v>
      </c>
      <c r="C38" s="13" t="s">
        <v>82</v>
      </c>
      <c r="D38" s="14">
        <v>4.0999999999999996</v>
      </c>
      <c r="E38" s="14">
        <v>4.0999999999999996</v>
      </c>
      <c r="F38" s="14"/>
      <c r="G38" s="59"/>
      <c r="H38" s="15" t="s">
        <v>24</v>
      </c>
      <c r="K38"/>
      <c r="L38"/>
      <c r="M38"/>
      <c r="N38"/>
      <c r="O38"/>
      <c r="P38"/>
      <c r="Q38"/>
      <c r="R38"/>
      <c r="S38"/>
    </row>
    <row r="39" spans="1:19" s="16" customFormat="1" ht="16.5" thickBot="1" x14ac:dyDescent="0.3">
      <c r="A39" s="60"/>
      <c r="B39" s="12" t="s">
        <v>84</v>
      </c>
      <c r="C39" s="13" t="s">
        <v>53</v>
      </c>
      <c r="D39" s="14">
        <v>3</v>
      </c>
      <c r="E39" s="61"/>
      <c r="F39" s="14">
        <v>3</v>
      </c>
      <c r="G39" s="59"/>
      <c r="H39" s="15" t="s">
        <v>24</v>
      </c>
      <c r="K39"/>
      <c r="L39"/>
      <c r="M39"/>
      <c r="N39"/>
      <c r="O39"/>
      <c r="P39"/>
      <c r="Q39"/>
      <c r="R39"/>
      <c r="S39"/>
    </row>
    <row r="40" spans="1:19" s="16" customFormat="1" ht="15.75" thickBot="1" x14ac:dyDescent="0.3">
      <c r="A40" s="60"/>
      <c r="B40" s="92" t="s">
        <v>85</v>
      </c>
      <c r="C40" s="92"/>
      <c r="D40" s="62">
        <f>SUM(D6:D39)</f>
        <v>693.69999999999993</v>
      </c>
      <c r="E40" s="62">
        <f>SUM(E6:E39)</f>
        <v>672.99999999999989</v>
      </c>
      <c r="F40" s="62">
        <f>SUM(F6:F39)</f>
        <v>6.8000000000000007</v>
      </c>
      <c r="G40" s="62">
        <f>SUM(G6:G39)</f>
        <v>13.899999999999999</v>
      </c>
      <c r="H40" s="63"/>
      <c r="I40" s="64">
        <f>D40-E40-F40-G40</f>
        <v>4.6185277824406512E-14</v>
      </c>
      <c r="K40"/>
      <c r="L40"/>
      <c r="M40"/>
      <c r="N40"/>
      <c r="O40"/>
      <c r="P40"/>
      <c r="Q40"/>
      <c r="R40"/>
      <c r="S40"/>
    </row>
    <row r="41" spans="1:19" s="16" customFormat="1" ht="15.75" x14ac:dyDescent="0.25">
      <c r="A41" s="60"/>
      <c r="B41" s="65" t="s">
        <v>50</v>
      </c>
      <c r="C41" s="13" t="s">
        <v>42</v>
      </c>
      <c r="D41" s="14">
        <v>9.5</v>
      </c>
      <c r="E41" s="14">
        <v>9.5</v>
      </c>
      <c r="F41" s="14"/>
      <c r="G41" s="66"/>
      <c r="H41" s="67" t="s">
        <v>21</v>
      </c>
      <c r="I41" s="68"/>
      <c r="K41"/>
      <c r="L41"/>
      <c r="M41"/>
      <c r="N41"/>
      <c r="O41"/>
      <c r="P41"/>
      <c r="Q41"/>
      <c r="R41"/>
      <c r="S41"/>
    </row>
    <row r="42" spans="1:19" ht="15.75" x14ac:dyDescent="0.25">
      <c r="A42" s="69"/>
      <c r="B42" s="70" t="s">
        <v>52</v>
      </c>
      <c r="C42" s="13" t="s">
        <v>67</v>
      </c>
      <c r="D42" s="14">
        <v>12.6</v>
      </c>
      <c r="E42" s="14">
        <v>12.6</v>
      </c>
      <c r="F42" s="14"/>
      <c r="G42" s="71"/>
      <c r="H42" s="67" t="s">
        <v>21</v>
      </c>
      <c r="I42" s="68"/>
    </row>
    <row r="43" spans="1:19" ht="15.75" x14ac:dyDescent="0.25">
      <c r="A43" s="69"/>
      <c r="B43" s="70" t="s">
        <v>55</v>
      </c>
      <c r="C43" s="13" t="s">
        <v>86</v>
      </c>
      <c r="D43" s="14">
        <v>2.2000000000000002</v>
      </c>
      <c r="E43" s="14"/>
      <c r="F43" s="14">
        <v>2.2000000000000002</v>
      </c>
      <c r="G43" s="71"/>
      <c r="H43" s="67" t="s">
        <v>21</v>
      </c>
      <c r="I43" s="72"/>
    </row>
    <row r="44" spans="1:19" ht="15.75" x14ac:dyDescent="0.25">
      <c r="A44" s="69"/>
      <c r="B44" s="12" t="s">
        <v>57</v>
      </c>
      <c r="C44" s="13" t="s">
        <v>87</v>
      </c>
      <c r="D44" s="14">
        <v>39.1</v>
      </c>
      <c r="E44" s="14">
        <v>39.1</v>
      </c>
      <c r="F44" s="14"/>
      <c r="G44" s="71"/>
      <c r="H44" s="67" t="s">
        <v>21</v>
      </c>
      <c r="I44" s="72"/>
    </row>
    <row r="45" spans="1:19" ht="15.75" x14ac:dyDescent="0.25">
      <c r="A45" s="73"/>
      <c r="B45" s="12" t="s">
        <v>88</v>
      </c>
      <c r="C45" s="13" t="s">
        <v>89</v>
      </c>
      <c r="D45" s="14">
        <v>12.8</v>
      </c>
      <c r="E45" s="14">
        <v>12.8</v>
      </c>
      <c r="F45" s="14"/>
      <c r="G45" s="71"/>
      <c r="H45" s="67" t="s">
        <v>21</v>
      </c>
      <c r="I45" s="72"/>
    </row>
    <row r="46" spans="1:19" ht="15.75" x14ac:dyDescent="0.25">
      <c r="A46" s="69"/>
      <c r="B46" s="70" t="s">
        <v>58</v>
      </c>
      <c r="C46" s="13" t="s">
        <v>89</v>
      </c>
      <c r="D46" s="14">
        <v>12.8</v>
      </c>
      <c r="E46" s="14">
        <v>12.8</v>
      </c>
      <c r="F46" s="14"/>
      <c r="G46" s="71"/>
      <c r="H46" s="67" t="s">
        <v>21</v>
      </c>
      <c r="I46" s="74"/>
    </row>
    <row r="47" spans="1:19" ht="15.75" x14ac:dyDescent="0.25">
      <c r="A47" s="69"/>
      <c r="B47" s="70" t="s">
        <v>59</v>
      </c>
      <c r="C47" s="13" t="s">
        <v>89</v>
      </c>
      <c r="D47" s="14">
        <v>12.5</v>
      </c>
      <c r="E47" s="14">
        <v>12.5</v>
      </c>
      <c r="F47" s="14"/>
      <c r="G47" s="71"/>
      <c r="H47" s="67" t="s">
        <v>21</v>
      </c>
      <c r="I47" s="72"/>
    </row>
    <row r="48" spans="1:19" ht="15.75" x14ac:dyDescent="0.25">
      <c r="A48" s="69"/>
      <c r="B48" s="12" t="s">
        <v>61</v>
      </c>
      <c r="C48" s="13" t="s">
        <v>77</v>
      </c>
      <c r="D48" s="14">
        <v>20.100000000000001</v>
      </c>
      <c r="E48" s="14">
        <v>20.100000000000001</v>
      </c>
      <c r="F48" s="14"/>
      <c r="G48" s="71"/>
      <c r="H48" s="67" t="s">
        <v>21</v>
      </c>
      <c r="I48" s="72"/>
    </row>
    <row r="49" spans="1:9" ht="15.75" x14ac:dyDescent="0.25">
      <c r="A49" s="69"/>
      <c r="B49" s="70" t="s">
        <v>63</v>
      </c>
      <c r="C49" s="13" t="s">
        <v>33</v>
      </c>
      <c r="D49" s="14">
        <v>2.4</v>
      </c>
      <c r="E49" s="14">
        <v>2.4</v>
      </c>
      <c r="F49" s="14"/>
      <c r="G49" s="71"/>
      <c r="H49" s="67" t="s">
        <v>21</v>
      </c>
      <c r="I49" s="72"/>
    </row>
    <row r="50" spans="1:9" ht="15.75" x14ac:dyDescent="0.25">
      <c r="A50" s="69"/>
      <c r="B50" s="12" t="s">
        <v>65</v>
      </c>
      <c r="C50" s="13" t="s">
        <v>90</v>
      </c>
      <c r="D50" s="14">
        <v>8.8000000000000007</v>
      </c>
      <c r="E50" s="14">
        <v>8.8000000000000007</v>
      </c>
      <c r="F50" s="14"/>
      <c r="G50" s="71"/>
      <c r="H50" s="67" t="s">
        <v>21</v>
      </c>
      <c r="I50" s="72"/>
    </row>
    <row r="51" spans="1:9" ht="15.75" x14ac:dyDescent="0.25">
      <c r="A51" s="69"/>
      <c r="B51" s="70" t="s">
        <v>66</v>
      </c>
      <c r="C51" s="13" t="s">
        <v>75</v>
      </c>
      <c r="D51" s="14">
        <v>6.3</v>
      </c>
      <c r="E51" s="14">
        <v>6.3</v>
      </c>
      <c r="F51" s="14"/>
      <c r="G51" s="71"/>
      <c r="H51" s="67" t="s">
        <v>21</v>
      </c>
      <c r="I51" s="72"/>
    </row>
    <row r="52" spans="1:9" ht="15.75" x14ac:dyDescent="0.25">
      <c r="A52" s="69"/>
      <c r="B52" s="12" t="s">
        <v>68</v>
      </c>
      <c r="C52" s="13" t="s">
        <v>91</v>
      </c>
      <c r="D52" s="14">
        <v>6.1</v>
      </c>
      <c r="E52" s="14">
        <v>6.1</v>
      </c>
      <c r="F52" s="14"/>
      <c r="G52" s="71"/>
      <c r="H52" s="67" t="s">
        <v>21</v>
      </c>
      <c r="I52" s="72"/>
    </row>
    <row r="53" spans="1:9" ht="15.75" x14ac:dyDescent="0.25">
      <c r="A53" s="69"/>
      <c r="B53" s="70" t="s">
        <v>70</v>
      </c>
      <c r="C53" s="13" t="s">
        <v>92</v>
      </c>
      <c r="D53" s="14">
        <v>29.8</v>
      </c>
      <c r="E53" s="14">
        <v>29.8</v>
      </c>
      <c r="F53" s="14"/>
      <c r="G53" s="71"/>
      <c r="H53" s="67" t="s">
        <v>21</v>
      </c>
      <c r="I53" s="72"/>
    </row>
    <row r="54" spans="1:9" ht="15.75" x14ac:dyDescent="0.25">
      <c r="A54" s="69"/>
      <c r="B54" s="70" t="s">
        <v>71</v>
      </c>
      <c r="C54" s="13" t="s">
        <v>53</v>
      </c>
      <c r="D54" s="14">
        <v>4.2</v>
      </c>
      <c r="E54" s="14"/>
      <c r="F54" s="14">
        <v>4.2</v>
      </c>
      <c r="G54" s="71"/>
      <c r="H54" s="67" t="s">
        <v>21</v>
      </c>
      <c r="I54" s="72"/>
    </row>
    <row r="55" spans="1:9" ht="15.75" x14ac:dyDescent="0.25">
      <c r="A55" s="69"/>
      <c r="B55" s="70" t="s">
        <v>73</v>
      </c>
      <c r="C55" s="13" t="s">
        <v>67</v>
      </c>
      <c r="D55" s="14">
        <v>24.7</v>
      </c>
      <c r="E55" s="14">
        <v>24.7</v>
      </c>
      <c r="F55" s="14"/>
      <c r="G55" s="14"/>
      <c r="H55" s="15" t="s">
        <v>24</v>
      </c>
      <c r="I55" s="72"/>
    </row>
    <row r="56" spans="1:9" ht="15.75" x14ac:dyDescent="0.25">
      <c r="A56" s="69"/>
      <c r="B56" s="70" t="s">
        <v>74</v>
      </c>
      <c r="C56" s="13" t="s">
        <v>93</v>
      </c>
      <c r="D56" s="14">
        <v>21.6</v>
      </c>
      <c r="E56" s="14">
        <v>21.6</v>
      </c>
      <c r="F56" s="14"/>
      <c r="G56" s="14"/>
      <c r="H56" s="15" t="s">
        <v>24</v>
      </c>
      <c r="I56" s="72"/>
    </row>
    <row r="57" spans="1:9" ht="15.75" x14ac:dyDescent="0.25">
      <c r="A57" s="69"/>
      <c r="B57" s="70" t="s">
        <v>76</v>
      </c>
      <c r="C57" s="13" t="s">
        <v>94</v>
      </c>
      <c r="D57" s="14">
        <v>13.2</v>
      </c>
      <c r="E57" s="14">
        <v>13.2</v>
      </c>
      <c r="F57" s="14"/>
      <c r="G57" s="14"/>
      <c r="H57" s="15" t="s">
        <v>24</v>
      </c>
      <c r="I57" s="72"/>
    </row>
    <row r="58" spans="1:9" ht="15.75" x14ac:dyDescent="0.25">
      <c r="A58" s="69"/>
      <c r="B58" s="70" t="s">
        <v>78</v>
      </c>
      <c r="C58" s="13" t="s">
        <v>95</v>
      </c>
      <c r="D58" s="14">
        <v>12.9</v>
      </c>
      <c r="E58" s="14">
        <v>12.9</v>
      </c>
      <c r="F58" s="14"/>
      <c r="G58" s="14"/>
      <c r="H58" s="15" t="s">
        <v>24</v>
      </c>
      <c r="I58" s="72"/>
    </row>
    <row r="59" spans="1:9" ht="15.75" x14ac:dyDescent="0.25">
      <c r="A59" s="69"/>
      <c r="B59" s="70"/>
      <c r="C59" s="13" t="s">
        <v>95</v>
      </c>
      <c r="D59" s="14">
        <v>13.9</v>
      </c>
      <c r="E59" s="14">
        <v>13.9</v>
      </c>
      <c r="F59" s="14"/>
      <c r="G59" s="14"/>
      <c r="H59" s="15" t="s">
        <v>24</v>
      </c>
      <c r="I59" s="72"/>
    </row>
    <row r="60" spans="1:9" ht="15.75" x14ac:dyDescent="0.25">
      <c r="A60" s="69"/>
      <c r="B60" s="70"/>
      <c r="C60" s="13" t="s">
        <v>95</v>
      </c>
      <c r="D60" s="14">
        <v>9.6</v>
      </c>
      <c r="E60" s="14">
        <v>9.6</v>
      </c>
      <c r="F60" s="14"/>
      <c r="G60" s="14"/>
      <c r="H60" s="15" t="s">
        <v>24</v>
      </c>
      <c r="I60" s="72"/>
    </row>
    <row r="61" spans="1:9" ht="15.75" x14ac:dyDescent="0.25">
      <c r="A61" s="69"/>
      <c r="B61" s="70"/>
      <c r="C61" s="13" t="s">
        <v>96</v>
      </c>
      <c r="D61" s="14">
        <v>13</v>
      </c>
      <c r="E61" s="14">
        <v>13</v>
      </c>
      <c r="F61" s="14"/>
      <c r="G61" s="14"/>
      <c r="H61" s="15" t="s">
        <v>24</v>
      </c>
      <c r="I61" s="72"/>
    </row>
    <row r="62" spans="1:9" ht="15.75" x14ac:dyDescent="0.25">
      <c r="A62" s="69"/>
      <c r="B62" s="70"/>
      <c r="C62" s="13" t="s">
        <v>97</v>
      </c>
      <c r="D62" s="14">
        <v>8</v>
      </c>
      <c r="E62" s="14">
        <v>8</v>
      </c>
      <c r="F62" s="14"/>
      <c r="G62" s="14"/>
      <c r="H62" s="15" t="s">
        <v>24</v>
      </c>
      <c r="I62" s="72"/>
    </row>
    <row r="63" spans="1:9" ht="15.75" x14ac:dyDescent="0.25">
      <c r="A63" s="69"/>
      <c r="B63" s="70"/>
      <c r="C63" s="13" t="s">
        <v>33</v>
      </c>
      <c r="D63" s="14">
        <v>2.4</v>
      </c>
      <c r="E63" s="14">
        <v>2.4</v>
      </c>
      <c r="F63" s="14"/>
      <c r="G63" s="14"/>
      <c r="H63" s="15" t="s">
        <v>24</v>
      </c>
      <c r="I63" s="72"/>
    </row>
    <row r="64" spans="1:9" ht="15.75" x14ac:dyDescent="0.25">
      <c r="A64" s="69"/>
      <c r="B64" s="70"/>
      <c r="C64" s="13" t="s">
        <v>98</v>
      </c>
      <c r="D64" s="14">
        <v>19</v>
      </c>
      <c r="E64" s="14"/>
      <c r="F64" s="14"/>
      <c r="G64" s="14">
        <v>19</v>
      </c>
      <c r="H64" s="15" t="s">
        <v>24</v>
      </c>
      <c r="I64" s="72"/>
    </row>
    <row r="65" spans="1:9" ht="15.75" x14ac:dyDescent="0.25">
      <c r="A65" s="69"/>
      <c r="B65" s="70"/>
      <c r="C65" s="13" t="s">
        <v>99</v>
      </c>
      <c r="D65" s="14">
        <v>2.4</v>
      </c>
      <c r="E65" s="14">
        <v>2.4</v>
      </c>
      <c r="F65" s="14"/>
      <c r="G65" s="14"/>
      <c r="H65" s="15" t="s">
        <v>24</v>
      </c>
      <c r="I65" s="72"/>
    </row>
    <row r="66" spans="1:9" ht="16.5" thickBot="1" x14ac:dyDescent="0.3">
      <c r="A66" s="69"/>
      <c r="B66" s="75"/>
      <c r="C66" s="13" t="s">
        <v>53</v>
      </c>
      <c r="D66" s="14">
        <v>6.1</v>
      </c>
      <c r="E66" s="14"/>
      <c r="F66" s="14">
        <v>6.1</v>
      </c>
      <c r="G66" s="14"/>
      <c r="H66" s="15" t="s">
        <v>24</v>
      </c>
      <c r="I66" s="72"/>
    </row>
    <row r="67" spans="1:9" ht="15.75" thickBot="1" x14ac:dyDescent="0.3">
      <c r="A67" s="69"/>
      <c r="B67" s="92" t="s">
        <v>100</v>
      </c>
      <c r="C67" s="92"/>
      <c r="D67" s="62">
        <f>SUM(D41:D66)</f>
        <v>326</v>
      </c>
      <c r="E67" s="62">
        <f>SUM(E41:E66)</f>
        <v>294.5</v>
      </c>
      <c r="F67" s="62">
        <f>SUM(F41:F66)</f>
        <v>12.5</v>
      </c>
      <c r="G67" s="62">
        <f>SUM(G41:G66)</f>
        <v>19</v>
      </c>
      <c r="H67" s="63"/>
      <c r="I67" s="72">
        <f>D67-E67-F67-G67</f>
        <v>0</v>
      </c>
    </row>
    <row r="68" spans="1:9" ht="15.75" thickBot="1" x14ac:dyDescent="0.3">
      <c r="A68" s="69"/>
      <c r="B68" s="92" t="s">
        <v>101</v>
      </c>
      <c r="C68" s="92"/>
      <c r="D68" s="76">
        <f>D40+D67</f>
        <v>1019.6999999999999</v>
      </c>
      <c r="E68" s="76">
        <f>E40+E67</f>
        <v>967.49999999999989</v>
      </c>
      <c r="F68" s="76">
        <f>F40+F67</f>
        <v>19.3</v>
      </c>
      <c r="G68" s="76">
        <f>G40+G67</f>
        <v>32.9</v>
      </c>
      <c r="H68" s="77"/>
      <c r="I68" s="72">
        <f>D68-E68-F68-G68</f>
        <v>0</v>
      </c>
    </row>
    <row r="69" spans="1:9" ht="15" x14ac:dyDescent="0.25">
      <c r="A69" s="69"/>
      <c r="B69" s="78"/>
      <c r="C69" s="79"/>
      <c r="D69" s="79"/>
      <c r="E69" s="79"/>
      <c r="F69" s="79"/>
      <c r="G69" s="79"/>
    </row>
    <row r="70" spans="1:9" ht="15" x14ac:dyDescent="0.25">
      <c r="A70" s="69"/>
      <c r="B70" s="80"/>
      <c r="C70" s="3"/>
      <c r="D70" s="3"/>
      <c r="E70" s="3"/>
      <c r="F70" s="3"/>
      <c r="G70" s="3"/>
      <c r="H70" s="55"/>
    </row>
    <row r="71" spans="1:9" ht="15" x14ac:dyDescent="0.25">
      <c r="A71" s="69"/>
      <c r="B71" s="80"/>
      <c r="C71" s="3"/>
      <c r="D71" s="3"/>
      <c r="E71" s="3"/>
      <c r="F71" s="3"/>
      <c r="G71" s="3"/>
    </row>
    <row r="72" spans="1:9" ht="15" x14ac:dyDescent="0.25">
      <c r="A72" s="69"/>
      <c r="B72" s="80"/>
      <c r="C72" s="3"/>
      <c r="D72" s="3"/>
      <c r="E72" s="3"/>
      <c r="F72" s="3"/>
      <c r="G72" s="3"/>
    </row>
    <row r="73" spans="1:9" ht="15" x14ac:dyDescent="0.25">
      <c r="A73" s="69"/>
      <c r="B73" s="80"/>
      <c r="C73" s="3"/>
      <c r="D73" s="3"/>
      <c r="E73" s="3"/>
      <c r="F73" s="3"/>
      <c r="G73" s="3"/>
    </row>
    <row r="74" spans="1:9" ht="15" x14ac:dyDescent="0.25">
      <c r="A74" s="69"/>
    </row>
    <row r="75" spans="1:9" ht="15" x14ac:dyDescent="0.25">
      <c r="A75" s="69"/>
    </row>
    <row r="76" spans="1:9" ht="15" x14ac:dyDescent="0.25">
      <c r="A76" s="69"/>
    </row>
    <row r="77" spans="1:9" ht="15" x14ac:dyDescent="0.25">
      <c r="A77" s="69"/>
    </row>
    <row r="78" spans="1:9" ht="15" x14ac:dyDescent="0.25">
      <c r="A78" s="69"/>
    </row>
    <row r="79" spans="1:9" ht="15" x14ac:dyDescent="0.25">
      <c r="A79" s="69"/>
    </row>
    <row r="80" spans="1:9" ht="15" x14ac:dyDescent="0.25">
      <c r="A80" s="69"/>
    </row>
    <row r="81" spans="1:1" ht="15" x14ac:dyDescent="0.25">
      <c r="A81" s="3"/>
    </row>
    <row r="82" spans="1:1" ht="15" x14ac:dyDescent="0.25">
      <c r="A82" s="3"/>
    </row>
    <row r="83" spans="1:1" ht="15" x14ac:dyDescent="0.25">
      <c r="A83" s="3"/>
    </row>
    <row r="84" spans="1:1" ht="15" x14ac:dyDescent="0.25">
      <c r="A84" s="3"/>
    </row>
    <row r="85" spans="1:1" ht="15" x14ac:dyDescent="0.25">
      <c r="A85" s="3"/>
    </row>
    <row r="86" spans="1:1" ht="15" x14ac:dyDescent="0.25">
      <c r="A86"/>
    </row>
    <row r="87" spans="1:1" ht="15" x14ac:dyDescent="0.25">
      <c r="A87"/>
    </row>
    <row r="88" spans="1:1" ht="15" x14ac:dyDescent="0.25">
      <c r="A88"/>
    </row>
    <row r="89" spans="1:1" ht="15" x14ac:dyDescent="0.25">
      <c r="A89"/>
    </row>
    <row r="90" spans="1:1" ht="15" x14ac:dyDescent="0.25">
      <c r="A90"/>
    </row>
    <row r="91" spans="1:1" ht="15" x14ac:dyDescent="0.25">
      <c r="A91"/>
    </row>
    <row r="92" spans="1:1" ht="15" x14ac:dyDescent="0.25">
      <c r="A92"/>
    </row>
    <row r="93" spans="1:1" ht="15" x14ac:dyDescent="0.25">
      <c r="A93"/>
    </row>
  </sheetData>
  <mergeCells count="22">
    <mergeCell ref="A11:A12"/>
    <mergeCell ref="A13:A14"/>
    <mergeCell ref="A15:A16"/>
    <mergeCell ref="B40:C40"/>
    <mergeCell ref="B67:C67"/>
    <mergeCell ref="B68:C68"/>
    <mergeCell ref="L4:N4"/>
    <mergeCell ref="O4:Q4"/>
    <mergeCell ref="R4:R5"/>
    <mergeCell ref="S4:S5"/>
    <mergeCell ref="A6:A7"/>
    <mergeCell ref="A9:A10"/>
    <mergeCell ref="B2:H2"/>
    <mergeCell ref="A3:A5"/>
    <mergeCell ref="B3:B5"/>
    <mergeCell ref="C3:C5"/>
    <mergeCell ref="D3:G3"/>
    <mergeCell ref="H3:H5"/>
    <mergeCell ref="D4:D5"/>
    <mergeCell ref="E4:E5"/>
    <mergeCell ref="F4:F5"/>
    <mergeCell ref="G4:G5"/>
  </mergeCells>
  <pageMargins left="0.70000000000000007" right="0.70000000000000007" top="0.75" bottom="0.75" header="0.30000000000000004" footer="0.30000000000000004"/>
  <legacy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4.4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11.42578125" defaultRowHeight="14.45" x14ac:dyDescent="0.25"/>
  <cols>
    <col min="1" max="1" width="11.42578125" customWidth="1"/>
  </cols>
  <sheetData/>
  <pageMargins left="0.70000000000000007" right="0.70000000000000007" top="0.75" bottom="0.75" header="0.30000000000000004" footer="0.3000000000000000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Töölehed</vt:lpstr>
      </vt:variant>
      <vt:variant>
        <vt:i4>3</vt:i4>
      </vt:variant>
    </vt:vector>
  </HeadingPairs>
  <TitlesOfParts>
    <vt:vector size="3" baseType="lpstr">
      <vt:lpstr>Leht1</vt:lpstr>
      <vt:lpstr>Leht2</vt:lpstr>
      <vt:lpstr>Leht3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Illar Heinsalu</dc:creator>
  <cp:lastModifiedBy>Kristjan Pärnamägi</cp:lastModifiedBy>
  <dcterms:created xsi:type="dcterms:W3CDTF">2014-10-01T14:06:15Z</dcterms:created>
  <dcterms:modified xsi:type="dcterms:W3CDTF">2015-02-09T16:42:20Z</dcterms:modified>
</cp:coreProperties>
</file>